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jag47\Documents\oposiciones\secundaria 2026\"/>
    </mc:Choice>
  </mc:AlternateContent>
  <xr:revisionPtr revIDLastSave="0" documentId="13_ncr:1_{B40ED9C5-62A5-4640-B85A-45784A944C8C}" xr6:coauthVersionLast="47" xr6:coauthVersionMax="47" xr10:uidLastSave="{00000000-0000-0000-0000-000000000000}"/>
  <bookViews>
    <workbookView xWindow="-120" yWindow="-120" windowWidth="29040" windowHeight="15720" activeTab="1" xr2:uid="{06E827B7-C002-4766-B0EA-3FF67173D836}"/>
  </bookViews>
  <sheets>
    <sheet name="OEP 2026" sheetId="2" r:id="rId1"/>
    <sheet name="PLAZAS OPOSICIÓN 2027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1" i="4" l="1"/>
  <c r="E39" i="4"/>
  <c r="J22" i="4" s="1"/>
  <c r="I24" i="2"/>
  <c r="E32" i="2"/>
  <c r="I14" i="2"/>
  <c r="I13" i="2"/>
  <c r="I12" i="2"/>
  <c r="I11" i="2"/>
  <c r="I10" i="2"/>
  <c r="I9" i="2"/>
  <c r="I8" i="2"/>
  <c r="I15" i="2" l="1"/>
  <c r="E3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jjmg82 Juan Jose Martinez Gutierrez tfno:9252 86148</author>
    <author>mquevedo</author>
  </authors>
  <commentList>
    <comment ref="G22" authorId="0" shapeId="0" xr:uid="{ACBDCD95-2D10-4585-8509-C3199234B7BC}">
      <text>
        <r>
          <rPr>
            <b/>
            <sz val="9"/>
            <color indexed="81"/>
            <rFont val="Tahoma"/>
            <family val="2"/>
          </rPr>
          <t>jjmg82 Juan Jose Martinez Gutierrez tfno:9252 86148:</t>
        </r>
        <r>
          <rPr>
            <sz val="9"/>
            <color indexed="81"/>
            <rFont val="Tahoma"/>
            <family val="2"/>
          </rPr>
          <t xml:space="preserve">
SERVICIOS RESTAURACIÓN</t>
        </r>
      </text>
    </comment>
    <comment ref="D23" authorId="1" shapeId="0" xr:uid="{E6DF1065-603E-4499-851D-3422DFC86172}">
      <text>
        <r>
          <rPr>
            <b/>
            <sz val="8"/>
            <color indexed="81"/>
            <rFont val="Tahoma"/>
            <family val="2"/>
          </rPr>
          <t>HOSTELERÍA Y TURISMO</t>
        </r>
      </text>
    </comment>
    <comment ref="G23" authorId="0" shapeId="0" xr:uid="{168A012F-7F6D-4CC0-AA75-DD6903444A4F}">
      <text>
        <r>
          <rPr>
            <b/>
            <sz val="9"/>
            <color indexed="81"/>
            <rFont val="Tahoma"/>
            <family val="2"/>
          </rPr>
          <t>jjmg82 Juan Jose Martinez Gutierrez tfno:9252 86148:</t>
        </r>
        <r>
          <rPr>
            <sz val="9"/>
            <color indexed="81"/>
            <rFont val="Tahoma"/>
            <family val="2"/>
          </rPr>
          <t xml:space="preserve">
COCINA Y PASTELERÍA</t>
        </r>
      </text>
    </comment>
    <comment ref="D25" authorId="1" shapeId="0" xr:uid="{B736BF5B-6B10-402F-8DEB-12643AC0DA03}">
      <text>
        <r>
          <rPr>
            <sz val="8"/>
            <color indexed="81"/>
            <rFont val="Tahoma"/>
            <family val="2"/>
          </rPr>
          <t>INTERVENCIÓN SOCIOCOMUNITARIA</t>
        </r>
      </text>
    </comment>
    <comment ref="D27" authorId="1" shapeId="0" xr:uid="{A1662DD2-00F2-484D-A4E7-1E1418EEA69D}">
      <text>
        <r>
          <rPr>
            <b/>
            <sz val="8"/>
            <color indexed="81"/>
            <rFont val="Tahoma"/>
            <family val="2"/>
          </rPr>
          <t>PROCESOS SANITARIOS</t>
        </r>
      </text>
    </comment>
    <comment ref="D28" authorId="1" shapeId="0" xr:uid="{D5D5BAAC-95C9-4C27-B5B4-19A6B49C02AF}">
      <text>
        <r>
          <rPr>
            <b/>
            <sz val="8"/>
            <color indexed="81"/>
            <rFont val="Tahoma"/>
            <family val="2"/>
          </rPr>
          <t>SISTEMAS ELECTRÓNICOS</t>
        </r>
      </text>
    </comment>
    <comment ref="D29" authorId="1" shapeId="0" xr:uid="{950F34C7-2610-4C3D-ADBC-FCDD8BC3A366}">
      <text>
        <r>
          <rPr>
            <b/>
            <sz val="8"/>
            <color indexed="81"/>
            <rFont val="Tahoma"/>
            <family val="2"/>
          </rPr>
          <t>SISTEMAS ELECTROTÉCNICOS Y AUTOMÁTICOS</t>
        </r>
      </text>
    </comment>
    <comment ref="D30" authorId="1" shapeId="0" xr:uid="{FBF835B5-1797-41D5-AD6E-032697FC308A}">
      <text>
        <r>
          <rPr>
            <b/>
            <sz val="8"/>
            <color indexed="81"/>
            <rFont val="Tahoma"/>
            <family val="2"/>
          </rPr>
          <t>PROCEDIMIENTOS SANITARIOS Y ASISTENCIALES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jjmg82 Juan Jose Martinez Gutierrez tfno:9252 86148</author>
  </authors>
  <commentList>
    <comment ref="H9" authorId="0" shapeId="0" xr:uid="{640212EF-C9EF-470C-9F8B-9FA89C72ABDD}">
      <text>
        <r>
          <rPr>
            <b/>
            <sz val="9"/>
            <color indexed="81"/>
            <rFont val="Tahoma"/>
            <family val="2"/>
          </rPr>
          <t>jjmg82 Juan Jose Martinez Gutierrez tfno:9252 86148:</t>
        </r>
        <r>
          <rPr>
            <sz val="9"/>
            <color indexed="81"/>
            <rFont val="Tahoma"/>
            <family val="2"/>
          </rPr>
          <t xml:space="preserve">
SERVICIOS RESTAURACIÓN</t>
        </r>
      </text>
    </comment>
    <comment ref="H10" authorId="0" shapeId="0" xr:uid="{4FBAB467-A583-4009-A8C0-B3BF69463854}">
      <text>
        <r>
          <rPr>
            <b/>
            <sz val="9"/>
            <color indexed="81"/>
            <rFont val="Tahoma"/>
            <family val="2"/>
          </rPr>
          <t>jjmg82 Juan Jose Martinez Gutierrez tfno:9252 86148:</t>
        </r>
        <r>
          <rPr>
            <sz val="9"/>
            <color indexed="81"/>
            <rFont val="Tahoma"/>
            <family val="2"/>
          </rPr>
          <t xml:space="preserve">
COCINA Y PASTELERÍA</t>
        </r>
      </text>
    </comment>
  </commentList>
</comments>
</file>

<file path=xl/sharedStrings.xml><?xml version="1.0" encoding="utf-8"?>
<sst xmlns="http://schemas.openxmlformats.org/spreadsheetml/2006/main" count="166" uniqueCount="103">
  <si>
    <t>CP</t>
  </si>
  <si>
    <t>001</t>
  </si>
  <si>
    <t>SR</t>
  </si>
  <si>
    <t>009</t>
  </si>
  <si>
    <t>INGLÉS</t>
  </si>
  <si>
    <t>011</t>
  </si>
  <si>
    <t>MMM</t>
  </si>
  <si>
    <t>005</t>
  </si>
  <si>
    <t>ESPECIALIDAD</t>
  </si>
  <si>
    <t>ESTÉTICA</t>
  </si>
  <si>
    <t>002</t>
  </si>
  <si>
    <t>061</t>
  </si>
  <si>
    <t>TECN</t>
  </si>
  <si>
    <t>019</t>
  </si>
  <si>
    <t>018</t>
  </si>
  <si>
    <t>E. FÍSICA</t>
  </si>
  <si>
    <t>017</t>
  </si>
  <si>
    <t>MÚSICA</t>
  </si>
  <si>
    <t>016</t>
  </si>
  <si>
    <t>FRANCÉS</t>
  </si>
  <si>
    <t>010</t>
  </si>
  <si>
    <t>TOTAL</t>
  </si>
  <si>
    <t>124</t>
  </si>
  <si>
    <t>DIB</t>
  </si>
  <si>
    <t>09</t>
  </si>
  <si>
    <t>036</t>
  </si>
  <si>
    <t>118</t>
  </si>
  <si>
    <t>BYG</t>
  </si>
  <si>
    <t>08</t>
  </si>
  <si>
    <t>035</t>
  </si>
  <si>
    <t>FYQ</t>
  </si>
  <si>
    <t>07</t>
  </si>
  <si>
    <t>032</t>
  </si>
  <si>
    <t>MAT</t>
  </si>
  <si>
    <t>06</t>
  </si>
  <si>
    <t>038</t>
  </si>
  <si>
    <t>108</t>
  </si>
  <si>
    <t>GE HIST</t>
  </si>
  <si>
    <t xml:space="preserve">05 </t>
  </si>
  <si>
    <t>INFANTIL</t>
  </si>
  <si>
    <t>031</t>
  </si>
  <si>
    <t>LYC</t>
  </si>
  <si>
    <t>04</t>
  </si>
  <si>
    <t>ED. FÍSICA</t>
  </si>
  <si>
    <t>034</t>
  </si>
  <si>
    <t>106</t>
  </si>
  <si>
    <t>LATÍN</t>
  </si>
  <si>
    <t>03</t>
  </si>
  <si>
    <t>037</t>
  </si>
  <si>
    <t>GRIEGO</t>
  </si>
  <si>
    <t>02</t>
  </si>
  <si>
    <t xml:space="preserve">CÓDIGO </t>
  </si>
  <si>
    <t>FILOSOFÍA</t>
  </si>
  <si>
    <t>01</t>
  </si>
  <si>
    <t>ESPECIALIDADES</t>
  </si>
  <si>
    <t>ECONOMÍA</t>
  </si>
  <si>
    <t>TECNOL</t>
  </si>
  <si>
    <t>ORIENTADORES</t>
  </si>
  <si>
    <t xml:space="preserve">HOSTELERIA </t>
  </si>
  <si>
    <t>INFORMÁTICA</t>
  </si>
  <si>
    <t>PROCESOS SANITARIOS</t>
  </si>
  <si>
    <t>SISTEMAS ELECTRÓNICOS</t>
  </si>
  <si>
    <t>SISTEMAS ELECTROTÉCNICOS Y AUTOMATISMOS</t>
  </si>
  <si>
    <t>PROCEDIMIENTOS SANITARIOS Y ASISTENCIALES</t>
  </si>
  <si>
    <t>FORMACIÓN Y ORIENTACIÓN LABORAL</t>
  </si>
  <si>
    <t>SISTEMAS Y APLICACIONES INFORMATICAS</t>
  </si>
  <si>
    <t>OFERTA EMPLEO PÚBLICO  2026</t>
  </si>
  <si>
    <t>PLAZAS</t>
  </si>
  <si>
    <t>ESPECILIDADES COMUNES</t>
  </si>
  <si>
    <t>ESPECIALIDADES DE FORMACIÓN PROFESIONAL</t>
  </si>
  <si>
    <t>CUERPO 0590</t>
  </si>
  <si>
    <t xml:space="preserve">TOTAL </t>
  </si>
  <si>
    <t>CUERPO 0597</t>
  </si>
  <si>
    <t>CÓDIGO</t>
  </si>
  <si>
    <t>AUDIÓN Y LENGUAJE</t>
  </si>
  <si>
    <t>PRIMARIA</t>
  </si>
  <si>
    <t>PEDAGOGÍA TERAPEÚTICA</t>
  </si>
  <si>
    <t xml:space="preserve">CUERPO 0592  </t>
  </si>
  <si>
    <t>TOTAL OEP 2026</t>
  </si>
  <si>
    <t xml:space="preserve">CUERPO 0598 </t>
  </si>
  <si>
    <t>ADMINISTRACIÓN EMPRESAS</t>
  </si>
  <si>
    <t>INTERVENCIÓN SOCIOCOMUNITARIA</t>
  </si>
  <si>
    <t>ORGANIZACIÓN Y GESTIÓN COMERCIAL</t>
  </si>
  <si>
    <t>HOSTELERIA</t>
  </si>
  <si>
    <t>ORGANIZACIÓN Y GESTIÓN EMPRESARIAL</t>
  </si>
  <si>
    <t>PROCESOS DE DIAGNÓSTICOS CLÍNICOS Y ORTOPROTÉSICOS</t>
  </si>
  <si>
    <t>INTERVANCIÓN SOCIOCOMUNITARIA</t>
  </si>
  <si>
    <t>INSTALACIONES ELECTROTÉCNICAS</t>
  </si>
  <si>
    <t>PROCESOS COMERCIALES</t>
  </si>
  <si>
    <t>SERVICIOS A LA COMUNIDAD</t>
  </si>
  <si>
    <t>SISTEMAS Y APLICACIONES INFROMÁTICAS</t>
  </si>
  <si>
    <t>EQUIPOS ELECTRÓNICOS</t>
  </si>
  <si>
    <t xml:space="preserve">ECONOMÍA Y </t>
  </si>
  <si>
    <t>LENGUA CASTELLANA</t>
  </si>
  <si>
    <t>GEOGRAFÍA E HIST</t>
  </si>
  <si>
    <t>ORIENTACIÓN</t>
  </si>
  <si>
    <t>CUERPO  0590</t>
  </si>
  <si>
    <t>PROCESOSO DE GESTÍON ADMINISTRATIVA</t>
  </si>
  <si>
    <t>Servicios restauración</t>
  </si>
  <si>
    <t>Cocina y pastelería</t>
  </si>
  <si>
    <t>CUERPO 0592  (Escuela Oficial de Idiomas)</t>
  </si>
  <si>
    <t>Mecanizado y mantenimiento de máquinas</t>
  </si>
  <si>
    <t>PLAZAS CONVOCADAS A OPOSICIÓN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</si>
</sst>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3" xfId="0" applyBorder="1"/>
    <xf numFmtId="0" fontId="0" fillId="0" borderId="12" xfId="0" applyBorder="1"/>
    <xf numFmtId="0" fontId="0" fillId="0" borderId="8" xfId="0" applyBorder="1"/>
    <xf numFmtId="0" fontId="0" fillId="0" borderId="18" xfId="0" applyBorder="1"/>
    <xf numFmtId="49" fontId="3" fillId="0" borderId="18" xfId="0" applyNumberFormat="1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49" fontId="8" fillId="0" borderId="8" xfId="0" applyNumberFormat="1" applyFont="1" applyBorder="1" applyAlignment="1">
      <alignment horizontal="left"/>
    </xf>
    <xf numFmtId="49" fontId="8" fillId="0" borderId="18" xfId="0" applyNumberFormat="1" applyFont="1" applyBorder="1" applyAlignment="1">
      <alignment horizontal="left"/>
    </xf>
    <xf numFmtId="49" fontId="0" fillId="0" borderId="3" xfId="0" applyNumberFormat="1" applyBorder="1"/>
    <xf numFmtId="49" fontId="8" fillId="0" borderId="3" xfId="0" applyNumberFormat="1" applyFont="1" applyBorder="1"/>
    <xf numFmtId="0" fontId="8" fillId="4" borderId="1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left"/>
    </xf>
    <xf numFmtId="0" fontId="8" fillId="2" borderId="20" xfId="0" applyFont="1" applyFill="1" applyBorder="1" applyAlignment="1">
      <alignment horizontal="center" vertical="center"/>
    </xf>
    <xf numFmtId="49" fontId="8" fillId="0" borderId="6" xfId="0" applyNumberFormat="1" applyFont="1" applyBorder="1"/>
    <xf numFmtId="49" fontId="8" fillId="0" borderId="26" xfId="0" applyNumberFormat="1" applyFont="1" applyBorder="1" applyAlignment="1">
      <alignment horizontal="left"/>
    </xf>
    <xf numFmtId="49" fontId="8" fillId="0" borderId="4" xfId="0" applyNumberFormat="1" applyFont="1" applyBorder="1"/>
    <xf numFmtId="49" fontId="8" fillId="0" borderId="2" xfId="0" applyNumberFormat="1" applyFont="1" applyBorder="1"/>
    <xf numFmtId="49" fontId="8" fillId="0" borderId="35" xfId="0" applyNumberFormat="1" applyFont="1" applyBorder="1"/>
    <xf numFmtId="49" fontId="8" fillId="0" borderId="36" xfId="0" applyNumberFormat="1" applyFont="1" applyBorder="1"/>
    <xf numFmtId="49" fontId="8" fillId="0" borderId="37" xfId="0" applyNumberFormat="1" applyFont="1" applyBorder="1"/>
    <xf numFmtId="0" fontId="8" fillId="4" borderId="20" xfId="0" applyFont="1" applyFill="1" applyBorder="1" applyAlignment="1">
      <alignment horizontal="center" vertical="center"/>
    </xf>
    <xf numFmtId="49" fontId="10" fillId="0" borderId="25" xfId="0" applyNumberFormat="1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0" borderId="24" xfId="0" applyFont="1" applyBorder="1" applyAlignment="1">
      <alignment vertical="center" wrapText="1"/>
    </xf>
    <xf numFmtId="0" fontId="8" fillId="0" borderId="25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49" fontId="8" fillId="0" borderId="23" xfId="0" applyNumberFormat="1" applyFont="1" applyBorder="1"/>
    <xf numFmtId="0" fontId="8" fillId="0" borderId="12" xfId="0" applyFont="1" applyBorder="1"/>
    <xf numFmtId="0" fontId="8" fillId="2" borderId="22" xfId="0" applyFont="1" applyFill="1" applyBorder="1" applyAlignment="1">
      <alignment horizontal="center" vertical="center"/>
    </xf>
    <xf numFmtId="0" fontId="8" fillId="0" borderId="8" xfId="0" applyFont="1" applyBorder="1"/>
    <xf numFmtId="0" fontId="8" fillId="2" borderId="9" xfId="0" applyFont="1" applyFill="1" applyBorder="1" applyAlignment="1">
      <alignment horizontal="center" vertical="center"/>
    </xf>
    <xf numFmtId="49" fontId="8" fillId="0" borderId="21" xfId="0" applyNumberFormat="1" applyFont="1" applyBorder="1"/>
    <xf numFmtId="0" fontId="8" fillId="0" borderId="18" xfId="0" applyFont="1" applyBorder="1"/>
    <xf numFmtId="0" fontId="9" fillId="2" borderId="19" xfId="0" applyFont="1" applyFill="1" applyBorder="1" applyAlignment="1">
      <alignment horizontal="center" vertical="center"/>
    </xf>
    <xf numFmtId="0" fontId="0" fillId="0" borderId="10" xfId="0" applyBorder="1"/>
    <xf numFmtId="0" fontId="0" fillId="0" borderId="9" xfId="0" applyBorder="1"/>
    <xf numFmtId="49" fontId="8" fillId="0" borderId="32" xfId="0" applyNumberFormat="1" applyFont="1" applyBorder="1"/>
    <xf numFmtId="0" fontId="8" fillId="0" borderId="33" xfId="0" applyFont="1" applyBorder="1"/>
    <xf numFmtId="0" fontId="8" fillId="2" borderId="10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8" fillId="0" borderId="15" xfId="0" applyFont="1" applyBorder="1"/>
    <xf numFmtId="0" fontId="8" fillId="2" borderId="19" xfId="0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49" fontId="0" fillId="0" borderId="32" xfId="0" applyNumberFormat="1" applyBorder="1"/>
    <xf numFmtId="0" fontId="0" fillId="0" borderId="22" xfId="0" applyBorder="1"/>
    <xf numFmtId="0" fontId="0" fillId="0" borderId="34" xfId="0" applyBorder="1"/>
    <xf numFmtId="0" fontId="0" fillId="0" borderId="20" xfId="0" applyBorder="1"/>
    <xf numFmtId="0" fontId="0" fillId="0" borderId="3" xfId="0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3" borderId="28" xfId="0" applyFont="1" applyFill="1" applyBorder="1" applyAlignment="1">
      <alignment horizontal="center" wrapText="1"/>
    </xf>
    <xf numFmtId="0" fontId="1" fillId="3" borderId="27" xfId="0" applyFont="1" applyFill="1" applyBorder="1" applyAlignment="1">
      <alignment horizontal="center" wrapText="1"/>
    </xf>
    <xf numFmtId="0" fontId="1" fillId="3" borderId="16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49" fontId="0" fillId="0" borderId="12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36" xfId="0" applyFont="1" applyFill="1" applyBorder="1" applyAlignment="1">
      <alignment horizontal="center" wrapText="1"/>
    </xf>
    <xf numFmtId="0" fontId="11" fillId="4" borderId="28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textRotation="255" wrapText="1"/>
    </xf>
    <xf numFmtId="0" fontId="1" fillId="0" borderId="17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D7386-955C-4DFA-B281-0698C19A8D9B}">
  <dimension ref="B2:I35"/>
  <sheetViews>
    <sheetView topLeftCell="A4" workbookViewId="0">
      <selection activeCell="F39" sqref="F39"/>
    </sheetView>
  </sheetViews>
  <sheetFormatPr baseColWidth="10" defaultRowHeight="15" x14ac:dyDescent="0.25"/>
  <cols>
    <col min="1" max="1" width="6.5703125" customWidth="1"/>
    <col min="2" max="2" width="14.7109375" customWidth="1"/>
    <col min="4" max="4" width="54.7109375" customWidth="1"/>
    <col min="8" max="8" width="25.28515625" customWidth="1"/>
  </cols>
  <sheetData>
    <row r="2" spans="2:9" ht="15" customHeight="1" thickBot="1" x14ac:dyDescent="0.3"/>
    <row r="3" spans="2:9" ht="15" customHeight="1" x14ac:dyDescent="0.25">
      <c r="D3" s="70" t="s">
        <v>66</v>
      </c>
      <c r="E3" s="71"/>
      <c r="F3" s="71"/>
      <c r="G3" s="71"/>
      <c r="H3" s="71"/>
      <c r="I3" s="72"/>
    </row>
    <row r="4" spans="2:9" ht="15.75" customHeight="1" thickBot="1" x14ac:dyDescent="0.3">
      <c r="D4" s="73"/>
      <c r="E4" s="74"/>
      <c r="F4" s="74"/>
      <c r="G4" s="74"/>
      <c r="H4" s="74"/>
      <c r="I4" s="75"/>
    </row>
    <row r="5" spans="2:9" ht="15.75" customHeight="1" thickBot="1" x14ac:dyDescent="0.3"/>
    <row r="6" spans="2:9" ht="36.75" customHeight="1" thickBot="1" x14ac:dyDescent="0.3">
      <c r="C6" s="84" t="s">
        <v>70</v>
      </c>
      <c r="D6" s="85"/>
      <c r="E6" s="86"/>
      <c r="G6" s="84" t="s">
        <v>72</v>
      </c>
      <c r="H6" s="85"/>
      <c r="I6" s="87"/>
    </row>
    <row r="7" spans="2:9" ht="15.75" customHeight="1" thickBot="1" x14ac:dyDescent="0.3">
      <c r="C7" s="27" t="s">
        <v>73</v>
      </c>
      <c r="D7" s="26" t="s">
        <v>54</v>
      </c>
      <c r="E7" s="25" t="s">
        <v>67</v>
      </c>
      <c r="G7" s="44" t="s">
        <v>51</v>
      </c>
      <c r="H7" s="27" t="s">
        <v>54</v>
      </c>
      <c r="I7" s="45" t="s">
        <v>67</v>
      </c>
    </row>
    <row r="8" spans="2:9" x14ac:dyDescent="0.25">
      <c r="B8" s="88" t="s">
        <v>68</v>
      </c>
      <c r="C8" s="20" t="s">
        <v>53</v>
      </c>
      <c r="D8" s="6" t="s">
        <v>52</v>
      </c>
      <c r="E8" s="12">
        <v>11</v>
      </c>
      <c r="G8" s="30" t="s">
        <v>48</v>
      </c>
      <c r="H8" s="31" t="s">
        <v>74</v>
      </c>
      <c r="I8" s="32">
        <f>10+3</f>
        <v>13</v>
      </c>
    </row>
    <row r="9" spans="2:9" x14ac:dyDescent="0.25">
      <c r="B9" s="89"/>
      <c r="C9" s="21" t="s">
        <v>42</v>
      </c>
      <c r="D9" s="7" t="s">
        <v>41</v>
      </c>
      <c r="E9" s="13">
        <v>24</v>
      </c>
      <c r="G9" s="18" t="s">
        <v>44</v>
      </c>
      <c r="H9" s="33" t="s">
        <v>43</v>
      </c>
      <c r="I9" s="34">
        <f>23+10</f>
        <v>33</v>
      </c>
    </row>
    <row r="10" spans="2:9" x14ac:dyDescent="0.25">
      <c r="B10" s="89"/>
      <c r="C10" s="21" t="s">
        <v>38</v>
      </c>
      <c r="D10" s="7" t="s">
        <v>37</v>
      </c>
      <c r="E10" s="13">
        <v>27</v>
      </c>
      <c r="G10" s="18" t="s">
        <v>40</v>
      </c>
      <c r="H10" s="33" t="s">
        <v>39</v>
      </c>
      <c r="I10" s="34">
        <f>72+5</f>
        <v>77</v>
      </c>
    </row>
    <row r="11" spans="2:9" x14ac:dyDescent="0.25">
      <c r="B11" s="89"/>
      <c r="C11" s="21" t="s">
        <v>34</v>
      </c>
      <c r="D11" s="7" t="s">
        <v>33</v>
      </c>
      <c r="E11" s="13">
        <v>41</v>
      </c>
      <c r="G11" s="18" t="s">
        <v>35</v>
      </c>
      <c r="H11" s="33" t="s">
        <v>75</v>
      </c>
      <c r="I11" s="34">
        <f>140+10</f>
        <v>150</v>
      </c>
    </row>
    <row r="12" spans="2:9" x14ac:dyDescent="0.25">
      <c r="B12" s="89"/>
      <c r="C12" s="21" t="s">
        <v>31</v>
      </c>
      <c r="D12" s="7" t="s">
        <v>30</v>
      </c>
      <c r="E12" s="13">
        <v>12</v>
      </c>
      <c r="G12" s="18" t="s">
        <v>32</v>
      </c>
      <c r="H12" s="33" t="s">
        <v>4</v>
      </c>
      <c r="I12" s="34">
        <f>36+1</f>
        <v>37</v>
      </c>
    </row>
    <row r="13" spans="2:9" x14ac:dyDescent="0.25">
      <c r="B13" s="89"/>
      <c r="C13" s="21" t="s">
        <v>28</v>
      </c>
      <c r="D13" s="7" t="s">
        <v>27</v>
      </c>
      <c r="E13" s="13">
        <v>14</v>
      </c>
      <c r="G13" s="18" t="s">
        <v>29</v>
      </c>
      <c r="H13" s="33" t="s">
        <v>17</v>
      </c>
      <c r="I13" s="34">
        <f>4+2</f>
        <v>6</v>
      </c>
    </row>
    <row r="14" spans="2:9" ht="15.75" thickBot="1" x14ac:dyDescent="0.3">
      <c r="B14" s="89"/>
      <c r="C14" s="21" t="s">
        <v>24</v>
      </c>
      <c r="D14" s="7" t="s">
        <v>23</v>
      </c>
      <c r="E14" s="13">
        <v>16</v>
      </c>
      <c r="G14" s="35" t="s">
        <v>25</v>
      </c>
      <c r="H14" s="36" t="s">
        <v>76</v>
      </c>
      <c r="I14" s="15">
        <f>20+5</f>
        <v>25</v>
      </c>
    </row>
    <row r="15" spans="2:9" ht="18.75" thickBot="1" x14ac:dyDescent="0.3">
      <c r="B15" s="89"/>
      <c r="C15" s="21" t="s">
        <v>20</v>
      </c>
      <c r="D15" s="7" t="s">
        <v>19</v>
      </c>
      <c r="E15" s="13">
        <v>6</v>
      </c>
      <c r="G15" s="82" t="s">
        <v>21</v>
      </c>
      <c r="H15" s="83"/>
      <c r="I15" s="37">
        <f>SUM(I8:I14)</f>
        <v>341</v>
      </c>
    </row>
    <row r="16" spans="2:9" ht="15.75" thickBot="1" x14ac:dyDescent="0.3">
      <c r="B16" s="89"/>
      <c r="C16" s="21" t="s">
        <v>5</v>
      </c>
      <c r="D16" s="7" t="s">
        <v>4</v>
      </c>
      <c r="E16" s="13">
        <v>42</v>
      </c>
    </row>
    <row r="17" spans="2:9" ht="16.5" customHeight="1" x14ac:dyDescent="0.25">
      <c r="B17" s="89"/>
      <c r="C17" s="21" t="s">
        <v>18</v>
      </c>
      <c r="D17" s="7" t="s">
        <v>17</v>
      </c>
      <c r="E17" s="13">
        <v>12</v>
      </c>
      <c r="G17" s="76" t="s">
        <v>79</v>
      </c>
      <c r="H17" s="77"/>
      <c r="I17" s="78"/>
    </row>
    <row r="18" spans="2:9" ht="15.75" customHeight="1" thickBot="1" x14ac:dyDescent="0.3">
      <c r="B18" s="89"/>
      <c r="C18" s="21" t="s">
        <v>16</v>
      </c>
      <c r="D18" s="7" t="s">
        <v>15</v>
      </c>
      <c r="E18" s="13">
        <v>20</v>
      </c>
      <c r="G18" s="79"/>
      <c r="H18" s="80"/>
      <c r="I18" s="81"/>
    </row>
    <row r="19" spans="2:9" ht="15.75" thickBot="1" x14ac:dyDescent="0.3">
      <c r="B19" s="89"/>
      <c r="C19" s="21" t="s">
        <v>14</v>
      </c>
      <c r="D19" s="7" t="s">
        <v>57</v>
      </c>
      <c r="E19" s="13">
        <v>4</v>
      </c>
      <c r="G19" s="27" t="s">
        <v>51</v>
      </c>
      <c r="H19" s="41" t="s">
        <v>54</v>
      </c>
      <c r="I19" s="42" t="s">
        <v>67</v>
      </c>
    </row>
    <row r="20" spans="2:9" x14ac:dyDescent="0.25">
      <c r="B20" s="89"/>
      <c r="C20" s="21" t="s">
        <v>13</v>
      </c>
      <c r="D20" s="7" t="s">
        <v>56</v>
      </c>
      <c r="E20" s="13">
        <v>27</v>
      </c>
      <c r="G20" s="40" t="s">
        <v>10</v>
      </c>
      <c r="H20" s="31" t="s">
        <v>9</v>
      </c>
      <c r="I20" s="28">
        <v>5</v>
      </c>
    </row>
    <row r="21" spans="2:9" ht="15.75" thickBot="1" x14ac:dyDescent="0.3">
      <c r="B21" s="90"/>
      <c r="C21" s="22" t="s">
        <v>11</v>
      </c>
      <c r="D21" s="14" t="s">
        <v>55</v>
      </c>
      <c r="E21" s="15">
        <v>7</v>
      </c>
      <c r="G21" s="11" t="s">
        <v>7</v>
      </c>
      <c r="H21" s="33" t="s">
        <v>6</v>
      </c>
      <c r="I21" s="28">
        <v>7</v>
      </c>
    </row>
    <row r="22" spans="2:9" x14ac:dyDescent="0.25">
      <c r="B22" s="88" t="s">
        <v>69</v>
      </c>
      <c r="C22" s="16">
        <v>105</v>
      </c>
      <c r="D22" s="17" t="s">
        <v>64</v>
      </c>
      <c r="E22" s="12">
        <v>12</v>
      </c>
      <c r="G22" s="11" t="s">
        <v>3</v>
      </c>
      <c r="H22" s="33" t="s">
        <v>2</v>
      </c>
      <c r="I22" s="28">
        <v>6</v>
      </c>
    </row>
    <row r="23" spans="2:9" ht="14.25" customHeight="1" thickBot="1" x14ac:dyDescent="0.3">
      <c r="B23" s="89"/>
      <c r="C23" s="18" t="s">
        <v>45</v>
      </c>
      <c r="D23" s="5" t="s">
        <v>58</v>
      </c>
      <c r="E23" s="13">
        <v>6</v>
      </c>
      <c r="G23" s="11" t="s">
        <v>1</v>
      </c>
      <c r="H23" s="36" t="s">
        <v>0</v>
      </c>
      <c r="I23" s="29">
        <v>8</v>
      </c>
    </row>
    <row r="24" spans="2:9" ht="18.75" thickBot="1" x14ac:dyDescent="0.3">
      <c r="B24" s="89"/>
      <c r="C24" s="18">
        <v>107</v>
      </c>
      <c r="D24" s="9" t="s">
        <v>59</v>
      </c>
      <c r="E24" s="13">
        <v>10</v>
      </c>
      <c r="G24" s="82" t="s">
        <v>21</v>
      </c>
      <c r="H24" s="83"/>
      <c r="I24" s="37">
        <f>SUM(I20:I23)</f>
        <v>26</v>
      </c>
    </row>
    <row r="25" spans="2:9" ht="15" customHeight="1" thickBot="1" x14ac:dyDescent="0.3">
      <c r="B25" s="89"/>
      <c r="C25" s="18" t="s">
        <v>36</v>
      </c>
      <c r="D25" s="5" t="s">
        <v>81</v>
      </c>
      <c r="E25" s="13">
        <v>10</v>
      </c>
    </row>
    <row r="26" spans="2:9" ht="15.75" customHeight="1" x14ac:dyDescent="0.25">
      <c r="B26" s="89"/>
      <c r="C26" s="18">
        <v>110</v>
      </c>
      <c r="D26" s="8" t="s">
        <v>82</v>
      </c>
      <c r="E26" s="13">
        <v>3</v>
      </c>
      <c r="G26" s="76" t="s">
        <v>77</v>
      </c>
      <c r="H26" s="77"/>
      <c r="I26" s="78"/>
    </row>
    <row r="27" spans="2:9" ht="15.75" thickBot="1" x14ac:dyDescent="0.3">
      <c r="B27" s="89"/>
      <c r="C27" s="18" t="s">
        <v>26</v>
      </c>
      <c r="D27" s="5" t="s">
        <v>60</v>
      </c>
      <c r="E27" s="13">
        <v>8</v>
      </c>
      <c r="G27" s="79"/>
      <c r="H27" s="80"/>
      <c r="I27" s="81"/>
    </row>
    <row r="28" spans="2:9" ht="15.75" thickBot="1" x14ac:dyDescent="0.3">
      <c r="B28" s="89"/>
      <c r="C28" s="18" t="s">
        <v>22</v>
      </c>
      <c r="D28" s="5" t="s">
        <v>61</v>
      </c>
      <c r="E28" s="13">
        <v>5</v>
      </c>
      <c r="G28" s="27" t="s">
        <v>51</v>
      </c>
      <c r="H28" s="41" t="s">
        <v>54</v>
      </c>
      <c r="I28" s="42" t="s">
        <v>67</v>
      </c>
    </row>
    <row r="29" spans="2:9" ht="15.75" thickBot="1" x14ac:dyDescent="0.3">
      <c r="B29" s="89"/>
      <c r="C29" s="18">
        <v>125</v>
      </c>
      <c r="D29" s="5" t="s">
        <v>62</v>
      </c>
      <c r="E29" s="13">
        <v>8</v>
      </c>
      <c r="G29" s="10" t="s">
        <v>5</v>
      </c>
      <c r="H29" s="3" t="s">
        <v>4</v>
      </c>
      <c r="I29" s="42">
        <v>5</v>
      </c>
    </row>
    <row r="30" spans="2:9" ht="12.75" customHeight="1" thickBot="1" x14ac:dyDescent="0.3">
      <c r="B30" s="89"/>
      <c r="C30" s="18">
        <v>220</v>
      </c>
      <c r="D30" s="5" t="s">
        <v>63</v>
      </c>
      <c r="E30" s="13">
        <v>8</v>
      </c>
      <c r="G30" s="82" t="s">
        <v>21</v>
      </c>
      <c r="H30" s="83"/>
      <c r="I30" s="37">
        <v>5</v>
      </c>
    </row>
    <row r="31" spans="2:9" ht="15.75" thickBot="1" x14ac:dyDescent="0.3">
      <c r="B31" s="90"/>
      <c r="C31" s="19">
        <v>227</v>
      </c>
      <c r="D31" s="9" t="s">
        <v>65</v>
      </c>
      <c r="E31" s="23">
        <v>10</v>
      </c>
    </row>
    <row r="32" spans="2:9" ht="18.75" thickBot="1" x14ac:dyDescent="0.3">
      <c r="D32" s="24" t="s">
        <v>71</v>
      </c>
      <c r="E32" s="37">
        <f>SUM(E8:E31)</f>
        <v>343</v>
      </c>
    </row>
    <row r="34" spans="4:5" ht="15.75" thickBot="1" x14ac:dyDescent="0.3"/>
    <row r="35" spans="4:5" ht="24" thickBot="1" x14ac:dyDescent="0.3">
      <c r="D35" s="43" t="s">
        <v>78</v>
      </c>
      <c r="E35" s="43">
        <f>E32+I15+I24+I30</f>
        <v>715</v>
      </c>
    </row>
  </sheetData>
  <mergeCells count="10">
    <mergeCell ref="B8:B21"/>
    <mergeCell ref="B22:B31"/>
    <mergeCell ref="D3:I4"/>
    <mergeCell ref="G17:I18"/>
    <mergeCell ref="G26:I27"/>
    <mergeCell ref="G24:H24"/>
    <mergeCell ref="G30:H30"/>
    <mergeCell ref="C6:E6"/>
    <mergeCell ref="G6:I6"/>
    <mergeCell ref="G15:H15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766CB-F4AC-4A50-B514-9240CDC45681}">
  <dimension ref="C4:J39"/>
  <sheetViews>
    <sheetView tabSelected="1" topLeftCell="A9" workbookViewId="0">
      <selection activeCell="P25" sqref="P25"/>
    </sheetView>
  </sheetViews>
  <sheetFormatPr baseColWidth="10" defaultRowHeight="15" x14ac:dyDescent="0.25"/>
  <cols>
    <col min="4" max="4" width="50.42578125" customWidth="1"/>
    <col min="9" max="9" width="38.7109375" customWidth="1"/>
  </cols>
  <sheetData>
    <row r="4" spans="3:10" ht="15.75" thickBot="1" x14ac:dyDescent="0.3">
      <c r="D4" s="68" t="s">
        <v>96</v>
      </c>
      <c r="E4" s="69"/>
    </row>
    <row r="5" spans="3:10" x14ac:dyDescent="0.25">
      <c r="D5" s="55" t="s">
        <v>8</v>
      </c>
      <c r="E5" s="1" t="s">
        <v>67</v>
      </c>
      <c r="H5" s="56" t="s">
        <v>79</v>
      </c>
      <c r="I5" s="57"/>
      <c r="J5" s="58"/>
    </row>
    <row r="6" spans="3:10" x14ac:dyDescent="0.25">
      <c r="C6" s="46" t="s">
        <v>53</v>
      </c>
      <c r="D6" s="1" t="s">
        <v>52</v>
      </c>
      <c r="E6" s="1">
        <v>40</v>
      </c>
      <c r="H6" s="51"/>
      <c r="I6" s="51" t="s">
        <v>8</v>
      </c>
      <c r="J6" s="51" t="s">
        <v>67</v>
      </c>
    </row>
    <row r="7" spans="3:10" x14ac:dyDescent="0.25">
      <c r="C7" s="46" t="s">
        <v>50</v>
      </c>
      <c r="D7" s="1" t="s">
        <v>49</v>
      </c>
      <c r="E7" s="1">
        <v>12</v>
      </c>
      <c r="H7" s="47" t="s">
        <v>10</v>
      </c>
      <c r="I7" s="2" t="s">
        <v>9</v>
      </c>
      <c r="J7" s="48">
        <v>5</v>
      </c>
    </row>
    <row r="8" spans="3:10" x14ac:dyDescent="0.25">
      <c r="C8" s="46" t="s">
        <v>47</v>
      </c>
      <c r="D8" s="1" t="s">
        <v>46</v>
      </c>
      <c r="E8" s="1">
        <v>15</v>
      </c>
      <c r="H8" s="10" t="s">
        <v>7</v>
      </c>
      <c r="I8" s="3" t="s">
        <v>101</v>
      </c>
      <c r="J8" s="39">
        <v>7</v>
      </c>
    </row>
    <row r="9" spans="3:10" x14ac:dyDescent="0.25">
      <c r="C9" s="46" t="s">
        <v>42</v>
      </c>
      <c r="D9" s="1" t="s">
        <v>93</v>
      </c>
      <c r="E9" s="1">
        <v>77</v>
      </c>
      <c r="H9" s="10" t="s">
        <v>3</v>
      </c>
      <c r="I9" s="3" t="s">
        <v>98</v>
      </c>
      <c r="J9" s="39">
        <v>6</v>
      </c>
    </row>
    <row r="10" spans="3:10" x14ac:dyDescent="0.25">
      <c r="C10" s="46" t="s">
        <v>38</v>
      </c>
      <c r="D10" s="1" t="s">
        <v>94</v>
      </c>
      <c r="E10" s="1">
        <v>67</v>
      </c>
      <c r="H10" s="10" t="s">
        <v>1</v>
      </c>
      <c r="I10" s="4" t="s">
        <v>99</v>
      </c>
      <c r="J10" s="50">
        <v>8</v>
      </c>
    </row>
    <row r="11" spans="3:10" ht="18.75" x14ac:dyDescent="0.25">
      <c r="C11" s="46" t="s">
        <v>34</v>
      </c>
      <c r="D11" s="1" t="s">
        <v>33</v>
      </c>
      <c r="E11" s="1">
        <v>94</v>
      </c>
      <c r="I11" s="52" t="s">
        <v>71</v>
      </c>
      <c r="J11" s="52">
        <f>SUM(J7:J10)</f>
        <v>26</v>
      </c>
    </row>
    <row r="12" spans="3:10" x14ac:dyDescent="0.25">
      <c r="C12" s="46" t="s">
        <v>31</v>
      </c>
      <c r="D12" s="1" t="s">
        <v>30</v>
      </c>
      <c r="E12" s="1">
        <v>59</v>
      </c>
    </row>
    <row r="13" spans="3:10" ht="15.75" thickBot="1" x14ac:dyDescent="0.3">
      <c r="C13" s="46" t="s">
        <v>28</v>
      </c>
      <c r="D13" s="1" t="s">
        <v>27</v>
      </c>
      <c r="E13" s="1">
        <v>55</v>
      </c>
    </row>
    <row r="14" spans="3:10" ht="15.75" thickBot="1" x14ac:dyDescent="0.3">
      <c r="C14" s="46" t="s">
        <v>24</v>
      </c>
      <c r="D14" s="1" t="s">
        <v>23</v>
      </c>
      <c r="E14" s="1">
        <v>51</v>
      </c>
      <c r="H14" s="59" t="s">
        <v>100</v>
      </c>
      <c r="I14" s="60"/>
      <c r="J14" s="61"/>
    </row>
    <row r="15" spans="3:10" x14ac:dyDescent="0.25">
      <c r="C15" s="46" t="s">
        <v>20</v>
      </c>
      <c r="D15" s="1" t="s">
        <v>19</v>
      </c>
      <c r="E15" s="1">
        <v>18</v>
      </c>
      <c r="H15" s="62" t="s">
        <v>8</v>
      </c>
      <c r="I15" s="63"/>
      <c r="J15" s="38" t="s">
        <v>67</v>
      </c>
    </row>
    <row r="16" spans="3:10" x14ac:dyDescent="0.25">
      <c r="C16" s="46" t="s">
        <v>5</v>
      </c>
      <c r="D16" s="1" t="s">
        <v>4</v>
      </c>
      <c r="E16" s="1">
        <v>99</v>
      </c>
      <c r="H16" s="10" t="s">
        <v>5</v>
      </c>
      <c r="I16" s="3" t="s">
        <v>4</v>
      </c>
      <c r="J16" s="39">
        <v>5</v>
      </c>
    </row>
    <row r="17" spans="3:10" ht="18.75" x14ac:dyDescent="0.25">
      <c r="C17" s="46" t="s">
        <v>18</v>
      </c>
      <c r="D17" s="1" t="s">
        <v>17</v>
      </c>
      <c r="E17" s="1">
        <v>22</v>
      </c>
      <c r="I17" s="52" t="s">
        <v>21</v>
      </c>
      <c r="J17" s="52">
        <v>5</v>
      </c>
    </row>
    <row r="18" spans="3:10" x14ac:dyDescent="0.25">
      <c r="C18" s="46" t="s">
        <v>16</v>
      </c>
      <c r="D18" s="1" t="s">
        <v>15</v>
      </c>
      <c r="E18" s="1">
        <v>30</v>
      </c>
    </row>
    <row r="19" spans="3:10" x14ac:dyDescent="0.25">
      <c r="C19" s="46" t="s">
        <v>14</v>
      </c>
      <c r="D19" s="1" t="s">
        <v>95</v>
      </c>
      <c r="E19" s="1">
        <v>34</v>
      </c>
    </row>
    <row r="20" spans="3:10" x14ac:dyDescent="0.25">
      <c r="C20" s="46" t="s">
        <v>13</v>
      </c>
      <c r="D20" s="1" t="s">
        <v>12</v>
      </c>
      <c r="E20" s="1">
        <v>27</v>
      </c>
    </row>
    <row r="21" spans="3:10" ht="15.75" thickBot="1" x14ac:dyDescent="0.3">
      <c r="C21" s="46" t="s">
        <v>11</v>
      </c>
      <c r="D21" s="1" t="s">
        <v>92</v>
      </c>
      <c r="E21" s="1">
        <v>15</v>
      </c>
    </row>
    <row r="22" spans="3:10" x14ac:dyDescent="0.25">
      <c r="C22" s="46">
        <v>101</v>
      </c>
      <c r="D22" s="1" t="s">
        <v>80</v>
      </c>
      <c r="E22" s="1">
        <v>10</v>
      </c>
      <c r="I22" s="64" t="s">
        <v>102</v>
      </c>
      <c r="J22" s="66">
        <f>E39+J11+J17</f>
        <v>949</v>
      </c>
    </row>
    <row r="23" spans="3:10" ht="15.75" thickBot="1" x14ac:dyDescent="0.3">
      <c r="C23" s="46">
        <v>105</v>
      </c>
      <c r="D23" s="1" t="s">
        <v>64</v>
      </c>
      <c r="E23" s="1">
        <v>22</v>
      </c>
      <c r="I23" s="65"/>
      <c r="J23" s="67"/>
    </row>
    <row r="24" spans="3:10" x14ac:dyDescent="0.25">
      <c r="C24" s="46" t="s">
        <v>45</v>
      </c>
      <c r="D24" s="1" t="s">
        <v>83</v>
      </c>
      <c r="E24" s="1">
        <v>6</v>
      </c>
    </row>
    <row r="25" spans="3:10" x14ac:dyDescent="0.25">
      <c r="C25" s="46">
        <v>107</v>
      </c>
      <c r="D25" s="1" t="s">
        <v>59</v>
      </c>
      <c r="E25" s="1">
        <v>28</v>
      </c>
    </row>
    <row r="26" spans="3:10" x14ac:dyDescent="0.25">
      <c r="C26" s="46" t="s">
        <v>36</v>
      </c>
      <c r="D26" s="1" t="s">
        <v>86</v>
      </c>
      <c r="E26" s="1">
        <v>10</v>
      </c>
    </row>
    <row r="27" spans="3:10" x14ac:dyDescent="0.25">
      <c r="C27" s="46">
        <v>110</v>
      </c>
      <c r="D27" s="1" t="s">
        <v>84</v>
      </c>
      <c r="E27" s="1">
        <v>10</v>
      </c>
    </row>
    <row r="28" spans="3:10" x14ac:dyDescent="0.25">
      <c r="C28" s="46">
        <v>117</v>
      </c>
      <c r="D28" s="1" t="s">
        <v>85</v>
      </c>
      <c r="E28" s="1">
        <v>8</v>
      </c>
    </row>
    <row r="29" spans="3:10" x14ac:dyDescent="0.25">
      <c r="C29" s="46" t="s">
        <v>26</v>
      </c>
      <c r="D29" s="1" t="s">
        <v>60</v>
      </c>
      <c r="E29" s="1">
        <v>8</v>
      </c>
    </row>
    <row r="30" spans="3:10" x14ac:dyDescent="0.25">
      <c r="C30" s="46" t="s">
        <v>22</v>
      </c>
      <c r="D30" s="1" t="s">
        <v>61</v>
      </c>
      <c r="E30" s="1">
        <v>5</v>
      </c>
    </row>
    <row r="31" spans="3:10" x14ac:dyDescent="0.25">
      <c r="C31" s="46">
        <v>125</v>
      </c>
      <c r="D31" s="1" t="s">
        <v>62</v>
      </c>
      <c r="E31" s="1">
        <v>8</v>
      </c>
    </row>
    <row r="32" spans="3:10" x14ac:dyDescent="0.25">
      <c r="C32" s="46">
        <v>206</v>
      </c>
      <c r="D32" s="1" t="s">
        <v>87</v>
      </c>
      <c r="E32" s="1">
        <v>10</v>
      </c>
    </row>
    <row r="33" spans="3:5" x14ac:dyDescent="0.25">
      <c r="C33" s="46">
        <v>220</v>
      </c>
      <c r="D33" s="1" t="s">
        <v>60</v>
      </c>
      <c r="E33" s="1">
        <v>8</v>
      </c>
    </row>
    <row r="34" spans="3:5" x14ac:dyDescent="0.25">
      <c r="C34" s="46">
        <v>221</v>
      </c>
      <c r="D34" s="1" t="s">
        <v>88</v>
      </c>
      <c r="E34" s="1">
        <v>8</v>
      </c>
    </row>
    <row r="35" spans="3:5" x14ac:dyDescent="0.25">
      <c r="C35" s="46">
        <v>222</v>
      </c>
      <c r="D35" s="1" t="s">
        <v>97</v>
      </c>
      <c r="E35" s="1">
        <v>12</v>
      </c>
    </row>
    <row r="36" spans="3:5" x14ac:dyDescent="0.25">
      <c r="C36" s="46">
        <v>225</v>
      </c>
      <c r="D36" s="1" t="s">
        <v>89</v>
      </c>
      <c r="E36" s="1">
        <v>10</v>
      </c>
    </row>
    <row r="37" spans="3:5" x14ac:dyDescent="0.25">
      <c r="C37" s="46">
        <v>227</v>
      </c>
      <c r="D37" s="1" t="s">
        <v>90</v>
      </c>
      <c r="E37" s="1">
        <v>30</v>
      </c>
    </row>
    <row r="38" spans="3:5" ht="15.75" thickBot="1" x14ac:dyDescent="0.3">
      <c r="C38" s="46">
        <v>231</v>
      </c>
      <c r="D38" s="49" t="s">
        <v>91</v>
      </c>
      <c r="E38" s="49">
        <v>10</v>
      </c>
    </row>
    <row r="39" spans="3:5" ht="19.5" thickBot="1" x14ac:dyDescent="0.3">
      <c r="D39" s="53" t="s">
        <v>21</v>
      </c>
      <c r="E39" s="54">
        <f>SUM(E6:E38)</f>
        <v>918</v>
      </c>
    </row>
  </sheetData>
  <mergeCells count="6">
    <mergeCell ref="D4:E4"/>
    <mergeCell ref="H5:J5"/>
    <mergeCell ref="H14:J14"/>
    <mergeCell ref="H15:I15"/>
    <mergeCell ref="I22:I23"/>
    <mergeCell ref="J22:J2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OEP 2026</vt:lpstr>
      <vt:lpstr>PLAZAS OPOSICIÓN 2027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Martinez Gutierrez</dc:creator>
  <cp:lastModifiedBy>JOSE MANUEL ALMEIDA GORDILLO</cp:lastModifiedBy>
  <dcterms:created xsi:type="dcterms:W3CDTF">2026-10-01T08:42:06Z</dcterms:created>
  <dcterms:modified xsi:type="dcterms:W3CDTF">2026-10-01T10:36:39Z</dcterms:modified>
</cp:coreProperties>
</file>